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0A2F42C8-E93B-42CC-BC2A-D3545E16C3D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gist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1" l="1"/>
  <c r="E40" i="1" s="1"/>
  <c r="F40" i="1" s="1"/>
  <c r="A39" i="1"/>
  <c r="E39" i="1" s="1"/>
  <c r="F39" i="1" s="1"/>
  <c r="A38" i="1"/>
  <c r="E38" i="1" s="1"/>
  <c r="F38" i="1" s="1"/>
  <c r="A37" i="1"/>
  <c r="E37" i="1" s="1"/>
  <c r="F37" i="1" s="1"/>
  <c r="A36" i="1"/>
  <c r="E36" i="1" s="1"/>
  <c r="F36" i="1" s="1"/>
  <c r="A35" i="1"/>
  <c r="E35" i="1" s="1"/>
  <c r="F35" i="1" s="1"/>
  <c r="A34" i="1"/>
  <c r="E34" i="1" s="1"/>
  <c r="F34" i="1" s="1"/>
  <c r="A33" i="1"/>
  <c r="E33" i="1" s="1"/>
  <c r="F33" i="1" s="1"/>
  <c r="A32" i="1"/>
  <c r="E32" i="1" s="1"/>
  <c r="F32" i="1" s="1"/>
  <c r="A31" i="1"/>
  <c r="E31" i="1" s="1"/>
  <c r="F31" i="1" s="1"/>
  <c r="A30" i="1"/>
  <c r="E30" i="1" s="1"/>
  <c r="F30" i="1" s="1"/>
  <c r="A29" i="1"/>
  <c r="E29" i="1" s="1"/>
  <c r="F29" i="1" s="1"/>
  <c r="A28" i="1"/>
  <c r="E28" i="1" s="1"/>
  <c r="F28" i="1" s="1"/>
  <c r="A27" i="1"/>
  <c r="E27" i="1" s="1"/>
  <c r="F27" i="1" s="1"/>
  <c r="A26" i="1"/>
  <c r="E26" i="1" s="1"/>
  <c r="F26" i="1" s="1"/>
  <c r="A25" i="1"/>
  <c r="E25" i="1" s="1"/>
  <c r="F25" i="1" s="1"/>
  <c r="A24" i="1"/>
  <c r="E24" i="1" s="1"/>
  <c r="F24" i="1" s="1"/>
  <c r="A23" i="1"/>
  <c r="E23" i="1" s="1"/>
  <c r="F23" i="1" s="1"/>
  <c r="A22" i="1"/>
  <c r="E22" i="1" s="1"/>
  <c r="F22" i="1" s="1"/>
  <c r="A21" i="1"/>
  <c r="E21" i="1" s="1"/>
  <c r="F21" i="1" s="1"/>
  <c r="A20" i="1"/>
  <c r="E20" i="1" s="1"/>
  <c r="F20" i="1" s="1"/>
  <c r="A19" i="1"/>
  <c r="E19" i="1" s="1"/>
  <c r="F19" i="1" s="1"/>
  <c r="A18" i="1"/>
  <c r="E18" i="1" s="1"/>
  <c r="F18" i="1" s="1"/>
  <c r="A17" i="1"/>
  <c r="E17" i="1" s="1"/>
  <c r="F17" i="1" s="1"/>
  <c r="A16" i="1"/>
  <c r="E16" i="1" s="1"/>
  <c r="F16" i="1" s="1"/>
  <c r="A15" i="1"/>
  <c r="E15" i="1" s="1"/>
  <c r="F15" i="1" s="1"/>
  <c r="A14" i="1"/>
  <c r="E14" i="1" s="1"/>
  <c r="F14" i="1" s="1"/>
  <c r="A13" i="1"/>
  <c r="E13" i="1" s="1"/>
  <c r="F13" i="1" s="1"/>
  <c r="A12" i="1"/>
  <c r="E12" i="1" s="1"/>
  <c r="F12" i="1" s="1"/>
  <c r="A11" i="1"/>
  <c r="E11" i="1" s="1"/>
  <c r="F11" i="1" s="1"/>
  <c r="A10" i="1"/>
  <c r="E10" i="1" s="1"/>
  <c r="E42" i="1" l="1"/>
  <c r="E43" i="1"/>
  <c r="F10" i="1"/>
  <c r="E44" i="1" s="1"/>
</calcChain>
</file>

<file path=xl/sharedStrings.xml><?xml version="1.0" encoding="utf-8"?>
<sst xmlns="http://schemas.openxmlformats.org/spreadsheetml/2006/main" count="22" uniqueCount="22">
  <si>
    <t>Registro de jornada mensual</t>
  </si>
  <si>
    <t>Rellena solo las celdas amarillas. Las horas se calculan solas. Las filas de ejemplo se pueden borrar.</t>
  </si>
  <si>
    <t>Empresa</t>
  </si>
  <si>
    <t>Mi Empresa, S.L.</t>
  </si>
  <si>
    <t>Persona trabajadora</t>
  </si>
  <si>
    <t>Nombre Apellido</t>
  </si>
  <si>
    <t>Mes (primer día)</t>
  </si>
  <si>
    <t>Jornada diaria (horas)</t>
  </si>
  <si>
    <t>Fecha</t>
  </si>
  <si>
    <t>Entrada</t>
  </si>
  <si>
    <t>Salida</t>
  </si>
  <si>
    <t>Pausa (min)</t>
  </si>
  <si>
    <t>Horas trabajadas</t>
  </si>
  <si>
    <t>Diferencia</t>
  </si>
  <si>
    <t>Observaciones</t>
  </si>
  <si>
    <t>Total horas trabajadas</t>
  </si>
  <si>
    <t>Días con registro</t>
  </si>
  <si>
    <t>Diferencia acumulada</t>
  </si>
  <si>
    <t>Las empresas deben registrar cada día el inicio y el final de la jornada de cada persona y conservar los registros durante 4 años (artículo 34.9 del Estatuto de los Trabajadores).</t>
  </si>
  <si>
    <t>Firma de la persona trabajadora</t>
  </si>
  <si>
    <t>Firma de la empresa</t>
  </si>
  <si>
    <t>Plantilla gratuita de Academy Perfect · Cursos de Excel para empresas en Barcelona · academyperfect.com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</si>
</sst>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mmm\ yyyy"/>
    <numFmt numFmtId="166" formatCode="0.0"/>
    <numFmt numFmtId="167" formatCode="ddd\ dd/mm"/>
    <numFmt numFmtId="168" formatCode="hh:mm"/>
    <numFmt numFmtId="169" formatCode="\+0.00;\-0.00;0.00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sz val="9"/>
      <color rgb="FF595959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167" fontId="6" fillId="0" borderId="1" xfId="0" applyNumberFormat="1" applyFont="1" applyBorder="1"/>
    <xf numFmtId="168" fontId="4" fillId="2" borderId="1" xfId="0" applyNumberFormat="1" applyFont="1" applyFill="1" applyBorder="1"/>
    <xf numFmtId="1" fontId="4" fillId="2" borderId="1" xfId="0" applyNumberFormat="1" applyFont="1" applyFill="1" applyBorder="1"/>
    <xf numFmtId="2" fontId="6" fillId="0" borderId="1" xfId="0" applyNumberFormat="1" applyFont="1" applyBorder="1"/>
    <xf numFmtId="169" fontId="6" fillId="0" borderId="1" xfId="0" applyNumberFormat="1" applyFont="1" applyBorder="1"/>
    <xf numFmtId="2" fontId="3" fillId="4" borderId="0" xfId="0" applyNumberFormat="1" applyFont="1" applyFill="1"/>
    <xf numFmtId="1" fontId="3" fillId="4" borderId="0" xfId="0" applyNumberFormat="1" applyFont="1" applyFill="1"/>
    <xf numFmtId="169" fontId="3" fillId="4" borderId="0" xfId="0" applyNumberFormat="1" applyFont="1" applyFill="1"/>
    <xf numFmtId="0" fontId="7" fillId="0" borderId="2" xfId="0" applyFont="1" applyBorder="1"/>
    <xf numFmtId="0" fontId="8" fillId="0" borderId="0" xfId="0" applyFont="1"/>
    <xf numFmtId="0" fontId="3" fillId="0" borderId="0" xfId="0" applyFont="1" applyAlignment="1">
      <alignment horizontal="right"/>
    </xf>
    <xf numFmtId="0" fontId="0" fillId="0" borderId="0" xfId="0"/>
  </cellXfs>
  <cellStyles count="1">
    <cellStyle name="Normal" xfId="0" builtinId="0"/>
  </cellStyles>
  <dxfs count="1">
    <dxf>
      <fill>
        <patternFill patternType="solid">
          <fgColor rgb="FFEDEDED"/>
          <bgColor rgb="FFEDEDE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workbookViewId="0">
      <pane ySplit="9" topLeftCell="A10" activePane="bottomLeft" state="frozen"/>
      <selection pane="bottomLeft"/>
    </sheetView>
  </sheetViews>
  <sheetFormatPr defaultRowHeight="14.6" x14ac:dyDescent="0.4"/>
  <cols>
    <col min="1" max="1" width="22" customWidth="1"/>
    <col min="2" max="4" width="11" customWidth="1"/>
    <col min="5" max="5" width="15" customWidth="1"/>
    <col min="6" max="6" width="12" customWidth="1"/>
    <col min="7" max="7" width="30" customWidth="1"/>
  </cols>
  <sheetData>
    <row r="1" spans="1:7" ht="20.149999999999999" x14ac:dyDescent="0.5">
      <c r="A1" s="1" t="s">
        <v>0</v>
      </c>
    </row>
    <row r="2" spans="1:7" x14ac:dyDescent="0.4">
      <c r="A2" s="2" t="s">
        <v>1</v>
      </c>
    </row>
    <row r="4" spans="1:7" x14ac:dyDescent="0.4">
      <c r="A4" s="3" t="s">
        <v>2</v>
      </c>
      <c r="B4" s="4" t="s">
        <v>3</v>
      </c>
    </row>
    <row r="5" spans="1:7" x14ac:dyDescent="0.4">
      <c r="A5" s="3" t="s">
        <v>4</v>
      </c>
      <c r="B5" s="4" t="s">
        <v>5</v>
      </c>
    </row>
    <row r="6" spans="1:7" x14ac:dyDescent="0.4">
      <c r="A6" s="3" t="s">
        <v>6</v>
      </c>
      <c r="B6" s="5">
        <v>46327</v>
      </c>
    </row>
    <row r="7" spans="1:7" x14ac:dyDescent="0.4">
      <c r="A7" s="3" t="s">
        <v>7</v>
      </c>
      <c r="B7" s="6">
        <v>8</v>
      </c>
    </row>
    <row r="9" spans="1:7" ht="24.9" x14ac:dyDescent="0.4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</row>
    <row r="10" spans="1:7" x14ac:dyDescent="0.4">
      <c r="A10" s="8">
        <f>IF(MONTH($B$6+0)=MONTH($B$6),$B$6+0,"")</f>
        <v>46327</v>
      </c>
      <c r="B10" s="9"/>
      <c r="C10" s="9"/>
      <c r="D10" s="10"/>
      <c r="E10" s="11" t="str">
        <f t="shared" ref="E10:E40" si="0">IF(OR(A10="",B10="",C10=""),"",ROUND(MOD(C10-B10,1)*24-N(D10)/60,2))</f>
        <v/>
      </c>
      <c r="F10" s="12" t="str">
        <f t="shared" ref="F10:F40" si="1">IF(E10="","",E10-IF(WEEKDAY(A10,2)&gt;5,0,$B$7))</f>
        <v/>
      </c>
      <c r="G10" s="4"/>
    </row>
    <row r="11" spans="1:7" x14ac:dyDescent="0.4">
      <c r="A11" s="8">
        <f>IF(MONTH($B$6+1)=MONTH($B$6),$B$6+1,"")</f>
        <v>46328</v>
      </c>
      <c r="B11" s="9">
        <v>0.375</v>
      </c>
      <c r="C11" s="9">
        <v>0.75</v>
      </c>
      <c r="D11" s="10">
        <v>60</v>
      </c>
      <c r="E11" s="11">
        <f t="shared" si="0"/>
        <v>8</v>
      </c>
      <c r="F11" s="12">
        <f t="shared" si="1"/>
        <v>0</v>
      </c>
      <c r="G11" s="4"/>
    </row>
    <row r="12" spans="1:7" x14ac:dyDescent="0.4">
      <c r="A12" s="8">
        <f>IF(MONTH($B$6+2)=MONTH($B$6),$B$6+2,"")</f>
        <v>46329</v>
      </c>
      <c r="B12" s="9">
        <v>0.35416666666666669</v>
      </c>
      <c r="C12" s="9">
        <v>0.70833333333333337</v>
      </c>
      <c r="D12" s="10">
        <v>45</v>
      </c>
      <c r="E12" s="11">
        <f t="shared" si="0"/>
        <v>7.75</v>
      </c>
      <c r="F12" s="12">
        <f t="shared" si="1"/>
        <v>-0.25</v>
      </c>
      <c r="G12" s="4"/>
    </row>
    <row r="13" spans="1:7" x14ac:dyDescent="0.4">
      <c r="A13" s="8">
        <f>IF(MONTH($B$6+3)=MONTH($B$6),$B$6+3,"")</f>
        <v>46330</v>
      </c>
      <c r="B13" s="9">
        <v>0.375</v>
      </c>
      <c r="C13" s="9">
        <v>0.79166666666666663</v>
      </c>
      <c r="D13" s="10">
        <v>60</v>
      </c>
      <c r="E13" s="11">
        <f t="shared" si="0"/>
        <v>9</v>
      </c>
      <c r="F13" s="12">
        <f t="shared" si="1"/>
        <v>1</v>
      </c>
      <c r="G13" s="4"/>
    </row>
    <row r="14" spans="1:7" x14ac:dyDescent="0.4">
      <c r="A14" s="8">
        <f>IF(MONTH($B$6+4)=MONTH($B$6),$B$6+4,"")</f>
        <v>46331</v>
      </c>
      <c r="B14" s="9"/>
      <c r="C14" s="9"/>
      <c r="D14" s="10"/>
      <c r="E14" s="11" t="str">
        <f t="shared" si="0"/>
        <v/>
      </c>
      <c r="F14" s="12" t="str">
        <f t="shared" si="1"/>
        <v/>
      </c>
      <c r="G14" s="4"/>
    </row>
    <row r="15" spans="1:7" x14ac:dyDescent="0.4">
      <c r="A15" s="8">
        <f>IF(MONTH($B$6+5)=MONTH($B$6),$B$6+5,"")</f>
        <v>46332</v>
      </c>
      <c r="B15" s="9"/>
      <c r="C15" s="9"/>
      <c r="D15" s="10"/>
      <c r="E15" s="11" t="str">
        <f t="shared" si="0"/>
        <v/>
      </c>
      <c r="F15" s="12" t="str">
        <f t="shared" si="1"/>
        <v/>
      </c>
      <c r="G15" s="4"/>
    </row>
    <row r="16" spans="1:7" x14ac:dyDescent="0.4">
      <c r="A16" s="8">
        <f>IF(MONTH($B$6+6)=MONTH($B$6),$B$6+6,"")</f>
        <v>46333</v>
      </c>
      <c r="B16" s="9"/>
      <c r="C16" s="9"/>
      <c r="D16" s="10"/>
      <c r="E16" s="11" t="str">
        <f t="shared" si="0"/>
        <v/>
      </c>
      <c r="F16" s="12" t="str">
        <f t="shared" si="1"/>
        <v/>
      </c>
      <c r="G16" s="4"/>
    </row>
    <row r="17" spans="1:7" x14ac:dyDescent="0.4">
      <c r="A17" s="8">
        <f>IF(MONTH($B$6+7)=MONTH($B$6),$B$6+7,"")</f>
        <v>46334</v>
      </c>
      <c r="B17" s="9"/>
      <c r="C17" s="9"/>
      <c r="D17" s="10"/>
      <c r="E17" s="11" t="str">
        <f t="shared" si="0"/>
        <v/>
      </c>
      <c r="F17" s="12" t="str">
        <f t="shared" si="1"/>
        <v/>
      </c>
      <c r="G17" s="4"/>
    </row>
    <row r="18" spans="1:7" x14ac:dyDescent="0.4">
      <c r="A18" s="8">
        <f>IF(MONTH($B$6+8)=MONTH($B$6),$B$6+8,"")</f>
        <v>46335</v>
      </c>
      <c r="B18" s="9"/>
      <c r="C18" s="9"/>
      <c r="D18" s="10"/>
      <c r="E18" s="11" t="str">
        <f t="shared" si="0"/>
        <v/>
      </c>
      <c r="F18" s="12" t="str">
        <f t="shared" si="1"/>
        <v/>
      </c>
      <c r="G18" s="4"/>
    </row>
    <row r="19" spans="1:7" x14ac:dyDescent="0.4">
      <c r="A19" s="8">
        <f>IF(MONTH($B$6+9)=MONTH($B$6),$B$6+9,"")</f>
        <v>46336</v>
      </c>
      <c r="B19" s="9"/>
      <c r="C19" s="9"/>
      <c r="D19" s="10"/>
      <c r="E19" s="11" t="str">
        <f t="shared" si="0"/>
        <v/>
      </c>
      <c r="F19" s="12" t="str">
        <f t="shared" si="1"/>
        <v/>
      </c>
      <c r="G19" s="4"/>
    </row>
    <row r="20" spans="1:7" x14ac:dyDescent="0.4">
      <c r="A20" s="8">
        <f>IF(MONTH($B$6+10)=MONTH($B$6),$B$6+10,"")</f>
        <v>46337</v>
      </c>
      <c r="B20" s="9"/>
      <c r="C20" s="9"/>
      <c r="D20" s="10"/>
      <c r="E20" s="11" t="str">
        <f t="shared" si="0"/>
        <v/>
      </c>
      <c r="F20" s="12" t="str">
        <f t="shared" si="1"/>
        <v/>
      </c>
      <c r="G20" s="4"/>
    </row>
    <row r="21" spans="1:7" x14ac:dyDescent="0.4">
      <c r="A21" s="8">
        <f>IF(MONTH($B$6+11)=MONTH($B$6),$B$6+11,"")</f>
        <v>46338</v>
      </c>
      <c r="B21" s="9"/>
      <c r="C21" s="9"/>
      <c r="D21" s="10"/>
      <c r="E21" s="11" t="str">
        <f t="shared" si="0"/>
        <v/>
      </c>
      <c r="F21" s="12" t="str">
        <f t="shared" si="1"/>
        <v/>
      </c>
      <c r="G21" s="4"/>
    </row>
    <row r="22" spans="1:7" x14ac:dyDescent="0.4">
      <c r="A22" s="8">
        <f>IF(MONTH($B$6+12)=MONTH($B$6),$B$6+12,"")</f>
        <v>46339</v>
      </c>
      <c r="B22" s="9"/>
      <c r="C22" s="9"/>
      <c r="D22" s="10"/>
      <c r="E22" s="11" t="str">
        <f t="shared" si="0"/>
        <v/>
      </c>
      <c r="F22" s="12" t="str">
        <f t="shared" si="1"/>
        <v/>
      </c>
      <c r="G22" s="4"/>
    </row>
    <row r="23" spans="1:7" x14ac:dyDescent="0.4">
      <c r="A23" s="8">
        <f>IF(MONTH($B$6+13)=MONTH($B$6),$B$6+13,"")</f>
        <v>46340</v>
      </c>
      <c r="B23" s="9"/>
      <c r="C23" s="9"/>
      <c r="D23" s="10"/>
      <c r="E23" s="11" t="str">
        <f t="shared" si="0"/>
        <v/>
      </c>
      <c r="F23" s="12" t="str">
        <f t="shared" si="1"/>
        <v/>
      </c>
      <c r="G23" s="4"/>
    </row>
    <row r="24" spans="1:7" x14ac:dyDescent="0.4">
      <c r="A24" s="8">
        <f>IF(MONTH($B$6+14)=MONTH($B$6),$B$6+14,"")</f>
        <v>46341</v>
      </c>
      <c r="B24" s="9"/>
      <c r="C24" s="9"/>
      <c r="D24" s="10"/>
      <c r="E24" s="11" t="str">
        <f t="shared" si="0"/>
        <v/>
      </c>
      <c r="F24" s="12" t="str">
        <f t="shared" si="1"/>
        <v/>
      </c>
      <c r="G24" s="4"/>
    </row>
    <row r="25" spans="1:7" x14ac:dyDescent="0.4">
      <c r="A25" s="8">
        <f>IF(MONTH($B$6+15)=MONTH($B$6),$B$6+15,"")</f>
        <v>46342</v>
      </c>
      <c r="B25" s="9"/>
      <c r="C25" s="9"/>
      <c r="D25" s="10"/>
      <c r="E25" s="11" t="str">
        <f t="shared" si="0"/>
        <v/>
      </c>
      <c r="F25" s="12" t="str">
        <f t="shared" si="1"/>
        <v/>
      </c>
      <c r="G25" s="4"/>
    </row>
    <row r="26" spans="1:7" x14ac:dyDescent="0.4">
      <c r="A26" s="8">
        <f>IF(MONTH($B$6+16)=MONTH($B$6),$B$6+16,"")</f>
        <v>46343</v>
      </c>
      <c r="B26" s="9"/>
      <c r="C26" s="9"/>
      <c r="D26" s="10"/>
      <c r="E26" s="11" t="str">
        <f t="shared" si="0"/>
        <v/>
      </c>
      <c r="F26" s="12" t="str">
        <f t="shared" si="1"/>
        <v/>
      </c>
      <c r="G26" s="4"/>
    </row>
    <row r="27" spans="1:7" x14ac:dyDescent="0.4">
      <c r="A27" s="8">
        <f>IF(MONTH($B$6+17)=MONTH($B$6),$B$6+17,"")</f>
        <v>46344</v>
      </c>
      <c r="B27" s="9"/>
      <c r="C27" s="9"/>
      <c r="D27" s="10"/>
      <c r="E27" s="11" t="str">
        <f t="shared" si="0"/>
        <v/>
      </c>
      <c r="F27" s="12" t="str">
        <f t="shared" si="1"/>
        <v/>
      </c>
      <c r="G27" s="4"/>
    </row>
    <row r="28" spans="1:7" x14ac:dyDescent="0.4">
      <c r="A28" s="8">
        <f>IF(MONTH($B$6+18)=MONTH($B$6),$B$6+18,"")</f>
        <v>46345</v>
      </c>
      <c r="B28" s="9"/>
      <c r="C28" s="9"/>
      <c r="D28" s="10"/>
      <c r="E28" s="11" t="str">
        <f t="shared" si="0"/>
        <v/>
      </c>
      <c r="F28" s="12" t="str">
        <f t="shared" si="1"/>
        <v/>
      </c>
      <c r="G28" s="4"/>
    </row>
    <row r="29" spans="1:7" x14ac:dyDescent="0.4">
      <c r="A29" s="8">
        <f>IF(MONTH($B$6+19)=MONTH($B$6),$B$6+19,"")</f>
        <v>46346</v>
      </c>
      <c r="B29" s="9"/>
      <c r="C29" s="9"/>
      <c r="D29" s="10"/>
      <c r="E29" s="11" t="str">
        <f t="shared" si="0"/>
        <v/>
      </c>
      <c r="F29" s="12" t="str">
        <f t="shared" si="1"/>
        <v/>
      </c>
      <c r="G29" s="4"/>
    </row>
    <row r="30" spans="1:7" x14ac:dyDescent="0.4">
      <c r="A30" s="8">
        <f>IF(MONTH($B$6+20)=MONTH($B$6),$B$6+20,"")</f>
        <v>46347</v>
      </c>
      <c r="B30" s="9"/>
      <c r="C30" s="9"/>
      <c r="D30" s="10"/>
      <c r="E30" s="11" t="str">
        <f t="shared" si="0"/>
        <v/>
      </c>
      <c r="F30" s="12" t="str">
        <f t="shared" si="1"/>
        <v/>
      </c>
      <c r="G30" s="4"/>
    </row>
    <row r="31" spans="1:7" x14ac:dyDescent="0.4">
      <c r="A31" s="8">
        <f>IF(MONTH($B$6+21)=MONTH($B$6),$B$6+21,"")</f>
        <v>46348</v>
      </c>
      <c r="B31" s="9"/>
      <c r="C31" s="9"/>
      <c r="D31" s="10"/>
      <c r="E31" s="11" t="str">
        <f t="shared" si="0"/>
        <v/>
      </c>
      <c r="F31" s="12" t="str">
        <f t="shared" si="1"/>
        <v/>
      </c>
      <c r="G31" s="4"/>
    </row>
    <row r="32" spans="1:7" x14ac:dyDescent="0.4">
      <c r="A32" s="8">
        <f>IF(MONTH($B$6+22)=MONTH($B$6),$B$6+22,"")</f>
        <v>46349</v>
      </c>
      <c r="B32" s="9"/>
      <c r="C32" s="9"/>
      <c r="D32" s="10"/>
      <c r="E32" s="11" t="str">
        <f t="shared" si="0"/>
        <v/>
      </c>
      <c r="F32" s="12" t="str">
        <f t="shared" si="1"/>
        <v/>
      </c>
      <c r="G32" s="4"/>
    </row>
    <row r="33" spans="1:7" x14ac:dyDescent="0.4">
      <c r="A33" s="8">
        <f>IF(MONTH($B$6+23)=MONTH($B$6),$B$6+23,"")</f>
        <v>46350</v>
      </c>
      <c r="B33" s="9"/>
      <c r="C33" s="9"/>
      <c r="D33" s="10"/>
      <c r="E33" s="11" t="str">
        <f t="shared" si="0"/>
        <v/>
      </c>
      <c r="F33" s="12" t="str">
        <f t="shared" si="1"/>
        <v/>
      </c>
      <c r="G33" s="4"/>
    </row>
    <row r="34" spans="1:7" x14ac:dyDescent="0.4">
      <c r="A34" s="8">
        <f>IF(MONTH($B$6+24)=MONTH($B$6),$B$6+24,"")</f>
        <v>46351</v>
      </c>
      <c r="B34" s="9"/>
      <c r="C34" s="9"/>
      <c r="D34" s="10"/>
      <c r="E34" s="11" t="str">
        <f t="shared" si="0"/>
        <v/>
      </c>
      <c r="F34" s="12" t="str">
        <f t="shared" si="1"/>
        <v/>
      </c>
      <c r="G34" s="4"/>
    </row>
    <row r="35" spans="1:7" x14ac:dyDescent="0.4">
      <c r="A35" s="8">
        <f>IF(MONTH($B$6+25)=MONTH($B$6),$B$6+25,"")</f>
        <v>46352</v>
      </c>
      <c r="B35" s="9"/>
      <c r="C35" s="9"/>
      <c r="D35" s="10"/>
      <c r="E35" s="11" t="str">
        <f t="shared" si="0"/>
        <v/>
      </c>
      <c r="F35" s="12" t="str">
        <f t="shared" si="1"/>
        <v/>
      </c>
      <c r="G35" s="4"/>
    </row>
    <row r="36" spans="1:7" x14ac:dyDescent="0.4">
      <c r="A36" s="8">
        <f>IF(MONTH($B$6+26)=MONTH($B$6),$B$6+26,"")</f>
        <v>46353</v>
      </c>
      <c r="B36" s="9"/>
      <c r="C36" s="9"/>
      <c r="D36" s="10"/>
      <c r="E36" s="11" t="str">
        <f t="shared" si="0"/>
        <v/>
      </c>
      <c r="F36" s="12" t="str">
        <f t="shared" si="1"/>
        <v/>
      </c>
      <c r="G36" s="4"/>
    </row>
    <row r="37" spans="1:7" x14ac:dyDescent="0.4">
      <c r="A37" s="8">
        <f>IF(MONTH($B$6+27)=MONTH($B$6),$B$6+27,"")</f>
        <v>46354</v>
      </c>
      <c r="B37" s="9"/>
      <c r="C37" s="9"/>
      <c r="D37" s="10"/>
      <c r="E37" s="11" t="str">
        <f t="shared" si="0"/>
        <v/>
      </c>
      <c r="F37" s="12" t="str">
        <f t="shared" si="1"/>
        <v/>
      </c>
      <c r="G37" s="4"/>
    </row>
    <row r="38" spans="1:7" x14ac:dyDescent="0.4">
      <c r="A38" s="8">
        <f>IF(MONTH($B$6+28)=MONTH($B$6),$B$6+28,"")</f>
        <v>46355</v>
      </c>
      <c r="B38" s="9"/>
      <c r="C38" s="9"/>
      <c r="D38" s="10"/>
      <c r="E38" s="11" t="str">
        <f t="shared" si="0"/>
        <v/>
      </c>
      <c r="F38" s="12" t="str">
        <f t="shared" si="1"/>
        <v/>
      </c>
      <c r="G38" s="4"/>
    </row>
    <row r="39" spans="1:7" x14ac:dyDescent="0.4">
      <c r="A39" s="8">
        <f>IF(MONTH($B$6+29)=MONTH($B$6),$B$6+29,"")</f>
        <v>46356</v>
      </c>
      <c r="B39" s="9"/>
      <c r="C39" s="9"/>
      <c r="D39" s="10"/>
      <c r="E39" s="11" t="str">
        <f t="shared" si="0"/>
        <v/>
      </c>
      <c r="F39" s="12" t="str">
        <f t="shared" si="1"/>
        <v/>
      </c>
      <c r="G39" s="4"/>
    </row>
    <row r="40" spans="1:7" x14ac:dyDescent="0.4">
      <c r="A40" s="8" t="str">
        <f>IF(MONTH($B$6+30)=MONTH($B$6),$B$6+30,"")</f>
        <v/>
      </c>
      <c r="B40" s="9"/>
      <c r="C40" s="9"/>
      <c r="D40" s="10"/>
      <c r="E40" s="11" t="str">
        <f t="shared" si="0"/>
        <v/>
      </c>
      <c r="F40" s="12" t="str">
        <f t="shared" si="1"/>
        <v/>
      </c>
      <c r="G40" s="4"/>
    </row>
    <row r="42" spans="1:7" x14ac:dyDescent="0.4">
      <c r="A42" s="18" t="s">
        <v>15</v>
      </c>
      <c r="B42" s="19"/>
      <c r="C42" s="19"/>
      <c r="D42" s="19"/>
      <c r="E42" s="13">
        <f>SUM(E10:E40)</f>
        <v>24.75</v>
      </c>
    </row>
    <row r="43" spans="1:7" x14ac:dyDescent="0.4">
      <c r="A43" s="18" t="s">
        <v>16</v>
      </c>
      <c r="B43" s="19"/>
      <c r="C43" s="19"/>
      <c r="D43" s="19"/>
      <c r="E43" s="14">
        <f>COUNT(E10:E40)</f>
        <v>3</v>
      </c>
    </row>
    <row r="44" spans="1:7" x14ac:dyDescent="0.4">
      <c r="A44" s="18" t="s">
        <v>17</v>
      </c>
      <c r="B44" s="19"/>
      <c r="C44" s="19"/>
      <c r="D44" s="19"/>
      <c r="E44" s="15">
        <f>SUM(F10:F40)</f>
        <v>0.75</v>
      </c>
    </row>
    <row r="46" spans="1:7" x14ac:dyDescent="0.4">
      <c r="A46" s="2" t="s">
        <v>18</v>
      </c>
    </row>
    <row r="49" spans="1:5" x14ac:dyDescent="0.4">
      <c r="A49" s="16" t="s">
        <v>19</v>
      </c>
      <c r="E49" s="16" t="s">
        <v>20</v>
      </c>
    </row>
    <row r="52" spans="1:5" x14ac:dyDescent="0.4">
      <c r="A52" s="17" t="s">
        <v>21</v>
      </c>
    </row>
  </sheetData>
  <mergeCells count="3">
    <mergeCell ref="A42:D42"/>
    <mergeCell ref="A43:D43"/>
    <mergeCell ref="A44:D44"/>
  </mergeCells>
  <conditionalFormatting sqref="A10:G40">
    <cfRule type="expression" dxfId="0" priority="1">
      <formula>AND($A10&lt;&gt;"",WEEKDAY($A10,2)&gt;5)</formula>
    </cfRule>
  </conditionalFormatting>
  <hyperlinks>
    <hyperlink ref="A52" r:id="rId1" xr:uid="{00000000-0004-0000-0000-000000000000}"/>
  </hyperlinks>
  <pageMargins left="0.75" right="0.75" top="1" bottom="1" header="0.5" footer="0.5"/>
  <pageSetup scale="68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jornada mensual</dc:title>
  <dc:creator>Academy Perfect</dc:creator>
  <cp:lastModifiedBy>Gerard Bori Fernández</cp:lastModifiedBy>
  <cp:lastPrinted>2026-10-28T15:24:46Z</cp:lastPrinted>
  <dcterms:created xsi:type="dcterms:W3CDTF">2026-10-28T15:24:37Z</dcterms:created>
  <dcterms:modified xsi:type="dcterms:W3CDTF">2026-10-28T15:24:46Z</dcterms:modified>
</cp:coreProperties>
</file>